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uz terefi" sheetId="1" r:id="rId1"/>
    <sheet name="arxa terefi" sheetId="2" r:id="rId2"/>
  </sheets>
  <calcPr calcId="145621"/>
</workbook>
</file>

<file path=xl/calcChain.xml><?xml version="1.0" encoding="utf-8"?>
<calcChain xmlns="http://schemas.openxmlformats.org/spreadsheetml/2006/main">
  <c r="D23" i="2" l="1"/>
  <c r="D24" i="2"/>
  <c r="C18" i="2"/>
  <c r="F5" i="2" s="1"/>
  <c r="F6" i="2" s="1"/>
  <c r="F12" i="2" s="1"/>
  <c r="D25" i="2" l="1"/>
  <c r="E30" i="2"/>
  <c r="E33" i="2" l="1"/>
  <c r="E32" i="2"/>
  <c r="E31" i="2"/>
  <c r="E35" i="2"/>
</calcChain>
</file>

<file path=xl/sharedStrings.xml><?xml version="1.0" encoding="utf-8"?>
<sst xmlns="http://schemas.openxmlformats.org/spreadsheetml/2006/main" count="70" uniqueCount="62">
  <si>
    <t>Müəssisənin adı</t>
  </si>
  <si>
    <t>Müəssisə MMC</t>
  </si>
  <si>
    <t>HAQQ-HESAB VƏRƏQİ</t>
  </si>
  <si>
    <t>SAA</t>
  </si>
  <si>
    <t>şöbə, struktur bölmə</t>
  </si>
  <si>
    <t>vəzifəsi</t>
  </si>
  <si>
    <t>əmək müqaviləsinə xitam verilmənin səbəbi</t>
  </si>
  <si>
    <t>əmək müqaviləsinə xitam verilmənin tarixi</t>
  </si>
  <si>
    <t>əmək müqaviləsinə xitam verilməsi ilə əlaqədar</t>
  </si>
  <si>
    <t>istifadə edilməyən məzuniyyət günləri</t>
  </si>
  <si>
    <t>dövrü üzrə</t>
  </si>
  <si>
    <t>avans olaraq istifadə edilən məzuniyyət günləri</t>
  </si>
  <si>
    <t>İnsan qaynaqları şöbəsinin mütəxəssisi</t>
  </si>
  <si>
    <t>Əliev Sübhan Telman oğlu</t>
  </si>
  <si>
    <t>Mühasibatlıq</t>
  </si>
  <si>
    <t>Mühasib</t>
  </si>
  <si>
    <t>işçinin öz təşəbbüsü ilə, AR Əmək Məcəlləsi, Maddə 69,1</t>
  </si>
  <si>
    <t>Məmmədov</t>
  </si>
  <si>
    <t>imza</t>
  </si>
  <si>
    <t>mütəxəssis</t>
  </si>
  <si>
    <t>tarix</t>
  </si>
  <si>
    <t>tabel nömrəsi</t>
  </si>
  <si>
    <t>Hesablama dövrü</t>
  </si>
  <si>
    <t>ay</t>
  </si>
  <si>
    <t>il</t>
  </si>
  <si>
    <t>Orta əmək haqqının hesablanması zamanı nəzərə alınan ödənişlər</t>
  </si>
  <si>
    <t>oktyabr</t>
  </si>
  <si>
    <t>noyabr</t>
  </si>
  <si>
    <t>dekabr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</si>
  <si>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</si>
  <si>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</si>
  <si>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</si>
  <si>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</si>
  <si>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</si>
  <si>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</si>
  <si>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</si>
  <si>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</si>
  <si>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</si>
  <si>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Cəmi</t>
  </si>
  <si>
    <t>Son 12 ayda orta aylıq əmək haqqı</t>
  </si>
  <si>
    <t>Bir günlük əmək haqqı</t>
  </si>
  <si>
    <t>İstifadə edilməyən məzuniyyət günləri</t>
  </si>
  <si>
    <t>Kompensasiya məbləği</t>
  </si>
  <si>
    <t>Son ayda iş günlərinin sayı</t>
  </si>
  <si>
    <t>Son ayda işlənilmiş günlərin sayı</t>
  </si>
  <si>
    <t>01.09.17-31.08.18</t>
  </si>
  <si>
    <t>25.09.2018 tarixli işdən azad edilmə Əmri</t>
  </si>
  <si>
    <t>Faktiki işlənilən günlərə görə əmək haqqı</t>
  </si>
  <si>
    <t>Son ayın əmək haqqısı (sentyabr 2018)</t>
  </si>
  <si>
    <t>Ödənişlərin hesablanması</t>
  </si>
  <si>
    <t>Hesablanıb</t>
  </si>
  <si>
    <t>Tutulub</t>
  </si>
  <si>
    <t>Ödənilməlidir</t>
  </si>
  <si>
    <t>Gəlir vergisi</t>
  </si>
  <si>
    <t>Sosial sığorta üzrə tutulmalar</t>
  </si>
  <si>
    <t>İşsizlikdən sığorta haqqı</t>
  </si>
  <si>
    <t>yazı ilə</t>
  </si>
  <si>
    <t>Əliyev</t>
  </si>
  <si>
    <t>Əliyev.F.G</t>
  </si>
  <si>
    <t>arxa tərəfi</t>
  </si>
  <si>
    <t>İstifadə edilməmiş məzuniyyətə görə kompensasiyanın hesablanması</t>
  </si>
  <si>
    <t>Kompensasiyanın hesablanması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</si>
</sst>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5" fillId="0" borderId="1" xfId="0" applyFont="1" applyBorder="1"/>
    <xf numFmtId="0" fontId="2" fillId="0" borderId="0" xfId="0" applyFont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Fill="1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="90" zoomScaleNormal="90" workbookViewId="0">
      <selection activeCell="O20" sqref="O20"/>
    </sheetView>
  </sheetViews>
  <sheetFormatPr defaultRowHeight="15" x14ac:dyDescent="0.25"/>
  <cols>
    <col min="1" max="1" width="10.140625" bestFit="1" customWidth="1"/>
  </cols>
  <sheetData>
    <row r="1" spans="1:9" x14ac:dyDescent="0.25">
      <c r="C1" s="3" t="s">
        <v>1</v>
      </c>
      <c r="D1" s="3"/>
      <c r="E1" s="3"/>
    </row>
    <row r="2" spans="1:9" x14ac:dyDescent="0.25">
      <c r="C2" s="5" t="s">
        <v>0</v>
      </c>
      <c r="D2" s="5"/>
      <c r="E2" s="5"/>
    </row>
    <row r="6" spans="1:9" ht="18.75" x14ac:dyDescent="0.3">
      <c r="C6" s="6" t="s">
        <v>2</v>
      </c>
      <c r="D6" s="6"/>
      <c r="E6" s="6"/>
    </row>
    <row r="7" spans="1:9" x14ac:dyDescent="0.25">
      <c r="D7" s="7" t="s">
        <v>8</v>
      </c>
    </row>
    <row r="10" spans="1:9" x14ac:dyDescent="0.25">
      <c r="A10" s="3" t="s">
        <v>13</v>
      </c>
      <c r="B10" s="3"/>
      <c r="C10" s="3"/>
      <c r="D10" s="3"/>
      <c r="E10" s="3"/>
      <c r="F10" s="3"/>
      <c r="G10" s="3"/>
      <c r="I10" s="2">
        <v>13</v>
      </c>
    </row>
    <row r="11" spans="1:9" x14ac:dyDescent="0.25">
      <c r="A11" s="8" t="s">
        <v>3</v>
      </c>
      <c r="B11" s="8"/>
      <c r="C11" s="8"/>
      <c r="D11" s="8"/>
      <c r="E11" s="8"/>
      <c r="F11" s="8"/>
      <c r="G11" s="8"/>
      <c r="I11" s="13" t="s">
        <v>21</v>
      </c>
    </row>
    <row r="13" spans="1:9" x14ac:dyDescent="0.25">
      <c r="A13" s="3" t="s">
        <v>14</v>
      </c>
      <c r="B13" s="3"/>
      <c r="C13" s="3"/>
      <c r="D13" s="3"/>
      <c r="E13" s="3"/>
      <c r="F13" s="3"/>
      <c r="G13" s="3"/>
    </row>
    <row r="14" spans="1:9" x14ac:dyDescent="0.25">
      <c r="A14" s="8" t="s">
        <v>4</v>
      </c>
      <c r="B14" s="8"/>
      <c r="C14" s="8"/>
      <c r="D14" s="8"/>
      <c r="E14" s="8"/>
      <c r="F14" s="8"/>
      <c r="G14" s="8"/>
    </row>
    <row r="16" spans="1:9" x14ac:dyDescent="0.25">
      <c r="A16" s="3" t="s">
        <v>15</v>
      </c>
      <c r="B16" s="3"/>
      <c r="C16" s="3"/>
      <c r="D16" s="3"/>
      <c r="E16" s="3"/>
      <c r="F16" s="3"/>
      <c r="G16" s="3"/>
    </row>
    <row r="17" spans="1:9" x14ac:dyDescent="0.25">
      <c r="A17" s="8" t="s">
        <v>5</v>
      </c>
      <c r="B17" s="8"/>
      <c r="C17" s="8"/>
      <c r="D17" s="8"/>
      <c r="E17" s="8"/>
      <c r="F17" s="8"/>
      <c r="G17" s="8"/>
    </row>
    <row r="19" spans="1:9" x14ac:dyDescent="0.25">
      <c r="A19" s="3" t="s">
        <v>16</v>
      </c>
      <c r="B19" s="3"/>
      <c r="C19" s="3"/>
      <c r="D19" s="3"/>
      <c r="E19" s="3"/>
      <c r="F19" s="3"/>
      <c r="G19" s="3"/>
    </row>
    <row r="20" spans="1:9" x14ac:dyDescent="0.25">
      <c r="A20" s="8" t="s">
        <v>6</v>
      </c>
      <c r="B20" s="8"/>
      <c r="C20" s="8"/>
      <c r="D20" s="8"/>
      <c r="E20" s="8"/>
      <c r="F20" s="8"/>
      <c r="G20" s="8"/>
    </row>
    <row r="22" spans="1:9" x14ac:dyDescent="0.25">
      <c r="A22" s="3" t="s">
        <v>46</v>
      </c>
      <c r="B22" s="3"/>
      <c r="C22" s="3"/>
      <c r="D22" s="3"/>
      <c r="E22" s="3"/>
      <c r="F22" s="3"/>
      <c r="G22" s="3"/>
    </row>
    <row r="23" spans="1:9" x14ac:dyDescent="0.25">
      <c r="A23" s="8" t="s">
        <v>7</v>
      </c>
      <c r="B23" s="8"/>
      <c r="C23" s="8"/>
      <c r="D23" s="8"/>
      <c r="E23" s="8"/>
      <c r="F23" s="8"/>
      <c r="G23" s="8"/>
    </row>
    <row r="25" spans="1:9" x14ac:dyDescent="0.25">
      <c r="A25" s="10" t="s">
        <v>45</v>
      </c>
      <c r="B25" s="10"/>
      <c r="D25" s="2">
        <v>28</v>
      </c>
      <c r="E25" t="s">
        <v>9</v>
      </c>
    </row>
    <row r="26" spans="1:9" x14ac:dyDescent="0.25">
      <c r="A26" s="8" t="s">
        <v>10</v>
      </c>
      <c r="B26" s="8"/>
    </row>
    <row r="27" spans="1:9" x14ac:dyDescent="0.25">
      <c r="D27" s="2"/>
      <c r="E27" t="s">
        <v>11</v>
      </c>
    </row>
    <row r="30" spans="1:9" x14ac:dyDescent="0.25">
      <c r="A30" t="s">
        <v>12</v>
      </c>
      <c r="E30" s="1" t="s">
        <v>19</v>
      </c>
      <c r="G30" s="12" t="s">
        <v>17</v>
      </c>
      <c r="I30" s="1"/>
    </row>
    <row r="31" spans="1:9" x14ac:dyDescent="0.25">
      <c r="E31" s="11" t="s">
        <v>5</v>
      </c>
      <c r="G31" s="11" t="s">
        <v>18</v>
      </c>
      <c r="I31" s="11" t="s">
        <v>3</v>
      </c>
    </row>
    <row r="32" spans="1:9" ht="10.5" customHeight="1" x14ac:dyDescent="0.25"/>
    <row r="33" spans="3:6" x14ac:dyDescent="0.25">
      <c r="C33" s="9">
        <v>43368</v>
      </c>
      <c r="D33" s="3"/>
      <c r="E33" s="3"/>
      <c r="F33" s="3"/>
    </row>
    <row r="34" spans="3:6" x14ac:dyDescent="0.25">
      <c r="C34" s="4" t="s">
        <v>20</v>
      </c>
      <c r="D34" s="4"/>
      <c r="E34" s="4"/>
      <c r="F34" s="4"/>
    </row>
  </sheetData>
  <mergeCells count="17">
    <mergeCell ref="A23:G23"/>
    <mergeCell ref="A25:B25"/>
    <mergeCell ref="C33:F33"/>
    <mergeCell ref="C34:F34"/>
    <mergeCell ref="A26:B26"/>
    <mergeCell ref="A14:G14"/>
    <mergeCell ref="A16:G16"/>
    <mergeCell ref="A17:G17"/>
    <mergeCell ref="A19:G19"/>
    <mergeCell ref="A20:G20"/>
    <mergeCell ref="A22:G22"/>
    <mergeCell ref="C1:E1"/>
    <mergeCell ref="C2:E2"/>
    <mergeCell ref="C6:E6"/>
    <mergeCell ref="A10:G10"/>
    <mergeCell ref="A11:G11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D1" sqref="D1"/>
    </sheetView>
  </sheetViews>
  <sheetFormatPr defaultRowHeight="15" x14ac:dyDescent="0.25"/>
  <cols>
    <col min="1" max="1" width="10.7109375" customWidth="1"/>
    <col min="3" max="3" width="19.85546875" customWidth="1"/>
    <col min="4" max="4" width="2.140625" customWidth="1"/>
    <col min="5" max="5" width="35.28515625" customWidth="1"/>
  </cols>
  <sheetData>
    <row r="1" spans="1:6" x14ac:dyDescent="0.25">
      <c r="F1" s="44" t="s">
        <v>59</v>
      </c>
    </row>
    <row r="2" spans="1:6" x14ac:dyDescent="0.25">
      <c r="A2" s="25" t="s">
        <v>60</v>
      </c>
    </row>
    <row r="4" spans="1:6" ht="21" customHeight="1" x14ac:dyDescent="0.25">
      <c r="A4" s="22" t="s">
        <v>22</v>
      </c>
      <c r="B4" s="22"/>
      <c r="C4" s="23" t="s">
        <v>25</v>
      </c>
      <c r="E4" s="22" t="s">
        <v>40</v>
      </c>
      <c r="F4" s="22"/>
    </row>
    <row r="5" spans="1:6" ht="36" customHeight="1" x14ac:dyDescent="0.25">
      <c r="A5" s="24" t="s">
        <v>24</v>
      </c>
      <c r="B5" s="24" t="s">
        <v>23</v>
      </c>
      <c r="C5" s="23"/>
      <c r="E5" s="15" t="s">
        <v>39</v>
      </c>
      <c r="F5" s="21">
        <f>C18/12</f>
        <v>1510</v>
      </c>
    </row>
    <row r="6" spans="1:6" x14ac:dyDescent="0.25">
      <c r="A6" s="15">
        <v>2017</v>
      </c>
      <c r="B6" s="15" t="s">
        <v>37</v>
      </c>
      <c r="C6" s="19">
        <v>1500</v>
      </c>
      <c r="E6" s="15" t="s">
        <v>40</v>
      </c>
      <c r="F6" s="21">
        <f>F5/30.4</f>
        <v>49.671052631578952</v>
      </c>
    </row>
    <row r="7" spans="1:6" x14ac:dyDescent="0.25">
      <c r="A7" s="15">
        <v>2017</v>
      </c>
      <c r="B7" s="15" t="s">
        <v>26</v>
      </c>
      <c r="C7" s="19">
        <v>1500</v>
      </c>
    </row>
    <row r="8" spans="1:6" x14ac:dyDescent="0.25">
      <c r="A8" s="15">
        <v>2017</v>
      </c>
      <c r="B8" s="15" t="s">
        <v>27</v>
      </c>
      <c r="C8" s="19">
        <v>1500</v>
      </c>
    </row>
    <row r="9" spans="1:6" x14ac:dyDescent="0.25">
      <c r="A9" s="15">
        <v>2017</v>
      </c>
      <c r="B9" s="15" t="s">
        <v>28</v>
      </c>
      <c r="C9" s="19">
        <v>1600</v>
      </c>
    </row>
    <row r="10" spans="1:6" x14ac:dyDescent="0.25">
      <c r="A10" s="15">
        <v>2018</v>
      </c>
      <c r="B10" s="15" t="s">
        <v>29</v>
      </c>
      <c r="C10" s="19">
        <v>1550</v>
      </c>
      <c r="E10" s="22" t="s">
        <v>61</v>
      </c>
      <c r="F10" s="22"/>
    </row>
    <row r="11" spans="1:6" x14ac:dyDescent="0.25">
      <c r="A11" s="15">
        <v>2018</v>
      </c>
      <c r="B11" s="15" t="s">
        <v>30</v>
      </c>
      <c r="C11" s="19">
        <v>1470</v>
      </c>
      <c r="E11" s="15" t="s">
        <v>41</v>
      </c>
      <c r="F11" s="20">
        <v>28</v>
      </c>
    </row>
    <row r="12" spans="1:6" x14ac:dyDescent="0.25">
      <c r="A12" s="15">
        <v>2018</v>
      </c>
      <c r="B12" s="15" t="s">
        <v>31</v>
      </c>
      <c r="C12" s="19">
        <v>1500</v>
      </c>
      <c r="E12" s="15" t="s">
        <v>42</v>
      </c>
      <c r="F12" s="27">
        <f>F11*F6</f>
        <v>1390.7894736842106</v>
      </c>
    </row>
    <row r="13" spans="1:6" x14ac:dyDescent="0.25">
      <c r="A13" s="15">
        <v>2018</v>
      </c>
      <c r="B13" s="15" t="s">
        <v>32</v>
      </c>
      <c r="C13" s="19">
        <v>1500</v>
      </c>
    </row>
    <row r="14" spans="1:6" x14ac:dyDescent="0.25">
      <c r="A14" s="15">
        <v>2018</v>
      </c>
      <c r="B14" s="15" t="s">
        <v>33</v>
      </c>
      <c r="C14" s="19">
        <v>1500</v>
      </c>
    </row>
    <row r="15" spans="1:6" x14ac:dyDescent="0.25">
      <c r="A15" s="15">
        <v>2018</v>
      </c>
      <c r="B15" s="15" t="s">
        <v>34</v>
      </c>
      <c r="C15" s="19">
        <v>1500</v>
      </c>
    </row>
    <row r="16" spans="1:6" x14ac:dyDescent="0.25">
      <c r="A16" s="15">
        <v>2018</v>
      </c>
      <c r="B16" s="15" t="s">
        <v>35</v>
      </c>
      <c r="C16" s="19">
        <v>1500</v>
      </c>
    </row>
    <row r="17" spans="1:5" x14ac:dyDescent="0.25">
      <c r="A17" s="16">
        <v>2018</v>
      </c>
      <c r="B17" s="15" t="s">
        <v>36</v>
      </c>
      <c r="C17" s="19">
        <v>1500</v>
      </c>
    </row>
    <row r="18" spans="1:5" x14ac:dyDescent="0.25">
      <c r="A18" s="17"/>
      <c r="B18" s="18" t="s">
        <v>38</v>
      </c>
      <c r="C18" s="19">
        <f>SUM(C6:C17)</f>
        <v>18120</v>
      </c>
    </row>
    <row r="21" spans="1:5" x14ac:dyDescent="0.25">
      <c r="A21" s="22" t="s">
        <v>47</v>
      </c>
      <c r="B21" s="22"/>
      <c r="C21" s="22"/>
      <c r="D21" s="22"/>
      <c r="E21" s="22"/>
    </row>
    <row r="22" spans="1:5" x14ac:dyDescent="0.25">
      <c r="A22" s="33" t="s">
        <v>48</v>
      </c>
      <c r="B22" s="34"/>
      <c r="C22" s="35"/>
      <c r="D22" s="28">
        <v>1500</v>
      </c>
      <c r="E22" s="28"/>
    </row>
    <row r="23" spans="1:5" x14ac:dyDescent="0.25">
      <c r="A23" s="33" t="s">
        <v>43</v>
      </c>
      <c r="B23" s="34"/>
      <c r="C23" s="35"/>
      <c r="D23" s="14">
        <f>NETWORKDAYS("01/09/18","30/09/18",0)</f>
        <v>20</v>
      </c>
      <c r="E23" s="14"/>
    </row>
    <row r="24" spans="1:5" x14ac:dyDescent="0.25">
      <c r="A24" s="33" t="s">
        <v>44</v>
      </c>
      <c r="B24" s="34"/>
      <c r="C24" s="35"/>
      <c r="D24" s="14">
        <f>NETWORKDAYS("01/09/18","25/09/18",0)</f>
        <v>17</v>
      </c>
      <c r="E24" s="14"/>
    </row>
    <row r="25" spans="1:5" x14ac:dyDescent="0.25">
      <c r="A25" s="33" t="s">
        <v>47</v>
      </c>
      <c r="B25" s="34"/>
      <c r="C25" s="35"/>
      <c r="D25" s="29">
        <f>D22/D23*D24</f>
        <v>1275</v>
      </c>
      <c r="E25" s="29"/>
    </row>
    <row r="28" spans="1:5" x14ac:dyDescent="0.25">
      <c r="A28" s="26" t="s">
        <v>49</v>
      </c>
    </row>
    <row r="30" spans="1:5" x14ac:dyDescent="0.25">
      <c r="A30" s="38" t="s">
        <v>50</v>
      </c>
      <c r="B30" s="39"/>
      <c r="C30" s="39"/>
      <c r="D30" s="40"/>
      <c r="E30" s="21">
        <f>F12+D25</f>
        <v>2665.7894736842109</v>
      </c>
    </row>
    <row r="31" spans="1:5" x14ac:dyDescent="0.25">
      <c r="A31" s="36" t="s">
        <v>51</v>
      </c>
      <c r="B31" s="41" t="s">
        <v>53</v>
      </c>
      <c r="C31" s="41"/>
      <c r="D31" s="41"/>
      <c r="E31" s="21">
        <f>-IF(E30&gt;2500,350+(E30-2500)*25%,(E30-173)*14%)</f>
        <v>-391.44736842105272</v>
      </c>
    </row>
    <row r="32" spans="1:5" x14ac:dyDescent="0.25">
      <c r="A32" s="36"/>
      <c r="B32" s="41" t="s">
        <v>54</v>
      </c>
      <c r="C32" s="41"/>
      <c r="D32" s="41"/>
      <c r="E32" s="21">
        <f>-E30*3%</f>
        <v>-79.973684210526329</v>
      </c>
    </row>
    <row r="33" spans="1:6" x14ac:dyDescent="0.25">
      <c r="A33" s="36"/>
      <c r="B33" s="41" t="s">
        <v>55</v>
      </c>
      <c r="C33" s="41"/>
      <c r="D33" s="41"/>
      <c r="E33" s="21">
        <f>-E30*0.5%</f>
        <v>-13.328947368421055</v>
      </c>
    </row>
    <row r="34" spans="1:6" x14ac:dyDescent="0.25">
      <c r="A34" s="36"/>
      <c r="B34" s="30"/>
      <c r="C34" s="31"/>
      <c r="D34" s="32"/>
      <c r="E34" s="15"/>
    </row>
    <row r="35" spans="1:6" x14ac:dyDescent="0.25">
      <c r="A35" s="37" t="s">
        <v>52</v>
      </c>
      <c r="B35" s="37"/>
      <c r="C35" s="37"/>
      <c r="D35" s="37"/>
      <c r="E35" s="27">
        <f>SUM(E30:E34)</f>
        <v>2181.0394736842109</v>
      </c>
    </row>
    <row r="38" spans="1:6" x14ac:dyDescent="0.25">
      <c r="A38" t="s">
        <v>52</v>
      </c>
      <c r="B38" s="1"/>
      <c r="C38" s="1"/>
      <c r="D38" s="1"/>
      <c r="E38" s="1"/>
      <c r="F38" s="1"/>
    </row>
    <row r="39" spans="1:6" x14ac:dyDescent="0.25">
      <c r="B39" s="8" t="s">
        <v>56</v>
      </c>
      <c r="C39" s="8"/>
      <c r="D39" s="8"/>
      <c r="E39" s="8"/>
      <c r="F39" s="8"/>
    </row>
    <row r="47" spans="1:6" x14ac:dyDescent="0.25">
      <c r="A47" t="s">
        <v>15</v>
      </c>
      <c r="B47" s="43" t="s">
        <v>57</v>
      </c>
      <c r="D47" s="3" t="s">
        <v>58</v>
      </c>
      <c r="E47" s="3"/>
    </row>
    <row r="48" spans="1:6" x14ac:dyDescent="0.25">
      <c r="B48" s="11" t="s">
        <v>18</v>
      </c>
      <c r="D48" s="42" t="s">
        <v>3</v>
      </c>
      <c r="E48" s="42"/>
    </row>
  </sheetData>
  <mergeCells count="23">
    <mergeCell ref="A35:D35"/>
    <mergeCell ref="B34:D34"/>
    <mergeCell ref="B39:F39"/>
    <mergeCell ref="D47:E47"/>
    <mergeCell ref="D48:E48"/>
    <mergeCell ref="A31:A34"/>
    <mergeCell ref="A30:D30"/>
    <mergeCell ref="B31:D31"/>
    <mergeCell ref="B32:D32"/>
    <mergeCell ref="B33:D33"/>
    <mergeCell ref="D22:E22"/>
    <mergeCell ref="D23:E23"/>
    <mergeCell ref="D24:E24"/>
    <mergeCell ref="D25:E25"/>
    <mergeCell ref="A22:C22"/>
    <mergeCell ref="A23:C23"/>
    <mergeCell ref="A24:C24"/>
    <mergeCell ref="A25:C25"/>
    <mergeCell ref="A4:B4"/>
    <mergeCell ref="C4:C5"/>
    <mergeCell ref="E4:F4"/>
    <mergeCell ref="E10:F10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uz terefi</vt:lpstr>
      <vt:lpstr>arxa terefi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2018-09-27T05:18:54Z</dcterms:modified>
</cp:coreProperties>
</file>